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R&amp;I\IDOT Community Impact Assessment Model\"/>
    </mc:Choice>
  </mc:AlternateContent>
  <xr:revisionPtr revIDLastSave="0" documentId="13_ncr:1_{70FDBB70-0BB7-417C-8C7F-7640EC0F48F6}" xr6:coauthVersionLast="47" xr6:coauthVersionMax="47" xr10:uidLastSave="{00000000-0000-0000-0000-000000000000}"/>
  <bookViews>
    <workbookView xWindow="2470" yWindow="30" windowWidth="15780" windowHeight="10200" tabRatio="721" xr2:uid="{8616563C-C179-4C2A-AFBA-C5630D880AFE}"/>
  </bookViews>
  <sheets>
    <sheet name="1 Quantitative" sheetId="1" r:id="rId1"/>
    <sheet name="2 Qualitative" sheetId="3" r:id="rId2"/>
    <sheet name="3 Engagement" sheetId="4" r:id="rId3"/>
    <sheet name="4 Review of Result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C11" i="5" s="1"/>
  <c r="L17" i="1"/>
  <c r="L18" i="1"/>
  <c r="C13" i="5" s="1"/>
  <c r="L19" i="1"/>
  <c r="L20" i="1"/>
  <c r="L21" i="1"/>
  <c r="L22" i="1"/>
  <c r="L23" i="1"/>
  <c r="L24" i="1"/>
  <c r="L25" i="1"/>
  <c r="L26" i="1"/>
  <c r="C21" i="5" s="1"/>
  <c r="L27" i="1"/>
  <c r="L10" i="1"/>
  <c r="C5" i="5" s="1"/>
  <c r="C8" i="5"/>
  <c r="C9" i="5"/>
  <c r="C12" i="5"/>
  <c r="C16" i="5"/>
  <c r="C17" i="5"/>
  <c r="C20" i="5"/>
  <c r="B41" i="5"/>
  <c r="D41" i="5" s="1"/>
  <c r="B39" i="5"/>
  <c r="D39" i="5" s="1"/>
  <c r="B35" i="5"/>
  <c r="D35" i="5" s="1"/>
  <c r="E35" i="5" s="1"/>
  <c r="B33" i="5"/>
  <c r="D33" i="5" s="1"/>
  <c r="B31" i="5"/>
  <c r="D31" i="5" s="1"/>
  <c r="B29" i="5"/>
  <c r="D29" i="5" s="1"/>
  <c r="B27" i="5"/>
  <c r="D27" i="5" s="1"/>
  <c r="C6" i="5"/>
  <c r="C7" i="5"/>
  <c r="C10" i="5"/>
  <c r="C14" i="5"/>
  <c r="C15" i="5"/>
  <c r="C18" i="5"/>
  <c r="C22" i="5"/>
  <c r="C19" i="5"/>
  <c r="C23" i="5" l="1"/>
  <c r="D23" i="5" l="1"/>
  <c r="E23" i="5" s="1"/>
  <c r="E33" i="5"/>
  <c r="E31" i="5"/>
  <c r="E41" i="5"/>
  <c r="E39" i="5"/>
  <c r="E29" i="5"/>
  <c r="E27" i="5"/>
</calcChain>
</file>

<file path=xl/sharedStrings.xml><?xml version="1.0" encoding="utf-8"?>
<sst xmlns="http://schemas.openxmlformats.org/spreadsheetml/2006/main" count="106" uniqueCount="64">
  <si>
    <t>Choose either point, line, or polygon to indicate project extent</t>
  </si>
  <si>
    <t>The tool will generate data for the following variables</t>
  </si>
  <si>
    <t>Illinois</t>
  </si>
  <si>
    <t>(BIPOC, low-income, disabled, elderly, or children)?</t>
  </si>
  <si>
    <t>Significant</t>
  </si>
  <si>
    <t>Moderate</t>
  </si>
  <si>
    <t>Not much</t>
  </si>
  <si>
    <t xml:space="preserve">To what degree do these employ or serve marginalized or vulnerable groups </t>
  </si>
  <si>
    <t>How committed are residents and community organizations to this project?</t>
  </si>
  <si>
    <t>Very; strong support</t>
  </si>
  <si>
    <t>Some support</t>
  </si>
  <si>
    <t>Limited knowledge or support</t>
  </si>
  <si>
    <t>How much engagement have you done for this particular project?</t>
  </si>
  <si>
    <t>Need for CIA?</t>
  </si>
  <si>
    <t>Businesses and employers:</t>
  </si>
  <si>
    <t>Community facilities:</t>
  </si>
  <si>
    <t>Past engagement</t>
  </si>
  <si>
    <t>Community commitment</t>
  </si>
  <si>
    <t>To what degree will this project involve relocation of people or businesses</t>
  </si>
  <si>
    <t>or other institutions?</t>
  </si>
  <si>
    <t>To what degree will this project cause increases in local property values?</t>
  </si>
  <si>
    <t>Relocation:</t>
  </si>
  <si>
    <t>Property value increase:</t>
  </si>
  <si>
    <t>Population with a Disability</t>
  </si>
  <si>
    <t>Population with Low English Proficiency</t>
  </si>
  <si>
    <t>Population without Health Insurance</t>
  </si>
  <si>
    <t>Population Under 18</t>
  </si>
  <si>
    <t>Population 65+</t>
  </si>
  <si>
    <t>Transit Commuters</t>
  </si>
  <si>
    <t>Renters</t>
  </si>
  <si>
    <t>Households w/out a Vehicle</t>
  </si>
  <si>
    <t>Vehicles per Household</t>
  </si>
  <si>
    <t>Median Income</t>
  </si>
  <si>
    <t>Median Rent</t>
  </si>
  <si>
    <t>Median Selected Monthly Ownership Costs (including mortgage, taxes, insurance)</t>
  </si>
  <si>
    <t>Population Density (per sq. miles)</t>
  </si>
  <si>
    <t>Household Density (per sq. miles)</t>
  </si>
  <si>
    <t>BIPOC Density (per sq. miles)</t>
  </si>
  <si>
    <t>Low Income Household Density (per sq. miles)</t>
  </si>
  <si>
    <t>Black, Indigenous, and People of Color</t>
  </si>
  <si>
    <t>Low Income Households</t>
  </si>
  <si>
    <t>reference county 1</t>
  </si>
  <si>
    <t>Community Impact Area</t>
  </si>
  <si>
    <t>Total (0-18)</t>
  </si>
  <si>
    <t xml:space="preserve">(BIPOC, low-income, disabled, elderly, or children)? </t>
  </si>
  <si>
    <t>Indicate the appropriate answer with an X.</t>
  </si>
  <si>
    <t>Unknown</t>
  </si>
  <si>
    <t>Step 1A: select your project on the map using the online tool: https://apps.cnt.org/idot-cia/</t>
  </si>
  <si>
    <t>Step 1B: choose an appropriate impact area for your project by selecting a buffer, using the online tool</t>
  </si>
  <si>
    <t>Step 1C: Use the interactive tool (https://apps.cnt.org/idot-cia/) to download data for your project area.</t>
  </si>
  <si>
    <t>reference county 2 (if present)</t>
  </si>
  <si>
    <t>Does this project have the potential to create complex community impacts?</t>
  </si>
  <si>
    <t>Quantiative (step 1)</t>
  </si>
  <si>
    <t>Qualitative (step 2)</t>
  </si>
  <si>
    <t>Complex community impacts:</t>
  </si>
  <si>
    <t>Engagement (step 3)</t>
  </si>
  <si>
    <t>Step 4: determine whether to conduct CIA and what its focus would be</t>
  </si>
  <si>
    <t>Step 3: describe the community engagement process to date</t>
  </si>
  <si>
    <t>Median Selected Monthly Ownership Costs</t>
  </si>
  <si>
    <t>Potential Community Concern</t>
  </si>
  <si>
    <t>Step 2A: list major businesses and employers that are within the impact area</t>
  </si>
  <si>
    <t>Step 2B: list community facilities that are within the impact area</t>
  </si>
  <si>
    <t>Step 2C: displacement potential</t>
  </si>
  <si>
    <t>Step 2D: complex community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</si>
</sst>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6D6D6D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2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NumberFormat="1" applyFont="1"/>
    <xf numFmtId="165" fontId="4" fillId="0" borderId="0" xfId="2" applyNumberFormat="1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Font="1"/>
    <xf numFmtId="9" fontId="6" fillId="0" borderId="0" xfId="0" applyNumberFormat="1" applyFont="1" applyAlignment="1">
      <alignment horizontal="right" vertical="center" wrapText="1"/>
    </xf>
    <xf numFmtId="6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Fill="1" applyBorder="1"/>
    <xf numFmtId="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6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9" fontId="4" fillId="0" borderId="7" xfId="0" applyNumberFormat="1" applyFont="1" applyFill="1" applyBorder="1" applyAlignment="1">
      <alignment horizontal="right" vertical="center" wrapText="1"/>
    </xf>
    <xf numFmtId="9" fontId="4" fillId="0" borderId="8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6" fontId="4" fillId="0" borderId="7" xfId="0" applyNumberFormat="1" applyFont="1" applyFill="1" applyBorder="1" applyAlignment="1">
      <alignment horizontal="right" vertical="center" wrapText="1"/>
    </xf>
    <xf numFmtId="6" fontId="4" fillId="0" borderId="8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1" xfId="0" applyBorder="1"/>
    <xf numFmtId="0" fontId="7" fillId="0" borderId="0" xfId="0" applyFont="1"/>
    <xf numFmtId="0" fontId="4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36C4-559F-4987-A287-0354CA449E25}">
  <dimension ref="A2:S29"/>
  <sheetViews>
    <sheetView tabSelected="1" zoomScaleNormal="100" workbookViewId="0">
      <selection activeCell="L10" sqref="L10"/>
    </sheetView>
  </sheetViews>
  <sheetFormatPr defaultRowHeight="14.5" x14ac:dyDescent="0.35"/>
  <cols>
    <col min="2" max="2" width="3.1796875" customWidth="1"/>
    <col min="6" max="6" width="11.1796875" customWidth="1"/>
    <col min="7" max="7" width="11.08984375" customWidth="1"/>
    <col min="8" max="8" width="10.26953125" customWidth="1"/>
    <col min="9" max="9" width="10.54296875" customWidth="1"/>
    <col min="12" max="12" width="10.81640625" customWidth="1"/>
  </cols>
  <sheetData>
    <row r="2" spans="1:19" x14ac:dyDescent="0.35">
      <c r="A2" t="s">
        <v>47</v>
      </c>
    </row>
    <row r="3" spans="1:19" x14ac:dyDescent="0.35">
      <c r="B3" t="s">
        <v>0</v>
      </c>
    </row>
    <row r="5" spans="1:19" x14ac:dyDescent="0.35">
      <c r="A5" t="s">
        <v>48</v>
      </c>
    </row>
    <row r="7" spans="1:19" x14ac:dyDescent="0.35">
      <c r="A7" s="23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thickBot="1" x14ac:dyDescent="0.4">
      <c r="A8" s="23"/>
      <c r="B8" s="16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43.5" x14ac:dyDescent="0.35">
      <c r="A9" s="23"/>
      <c r="B9" s="16"/>
      <c r="C9" s="16"/>
      <c r="D9" s="16"/>
      <c r="E9" s="16"/>
      <c r="F9" s="16"/>
      <c r="G9" s="34" t="s">
        <v>42</v>
      </c>
      <c r="H9" s="35" t="s">
        <v>41</v>
      </c>
      <c r="I9" s="35" t="s">
        <v>50</v>
      </c>
      <c r="J9" s="36" t="s">
        <v>2</v>
      </c>
      <c r="K9" s="17"/>
      <c r="L9" s="17" t="s">
        <v>59</v>
      </c>
      <c r="M9" s="17"/>
      <c r="N9" s="17"/>
      <c r="O9" s="17"/>
      <c r="P9" s="17"/>
      <c r="Q9" s="17"/>
      <c r="R9" s="17"/>
      <c r="S9" s="16"/>
    </row>
    <row r="10" spans="1:19" x14ac:dyDescent="0.35">
      <c r="A10" s="23"/>
      <c r="B10" s="28" t="s">
        <v>39</v>
      </c>
      <c r="C10" s="28"/>
      <c r="D10" s="28"/>
      <c r="E10" s="28"/>
      <c r="F10" s="28"/>
      <c r="G10" s="37"/>
      <c r="H10" s="29"/>
      <c r="I10" s="29"/>
      <c r="J10" s="38"/>
      <c r="K10" s="28"/>
      <c r="L10" s="50">
        <f>IF(G10&gt;H10,1,IF(G10&gt;J10,1,IF(I10="",0,IF(G10&gt;I10,1,0))))</f>
        <v>0</v>
      </c>
      <c r="M10" s="16"/>
      <c r="N10" s="18"/>
      <c r="O10" s="24"/>
      <c r="P10" s="18"/>
      <c r="Q10" s="18"/>
      <c r="R10" s="24"/>
      <c r="S10" s="16"/>
    </row>
    <row r="11" spans="1:19" x14ac:dyDescent="0.35">
      <c r="A11" s="23"/>
      <c r="B11" s="28" t="s">
        <v>40</v>
      </c>
      <c r="C11" s="28"/>
      <c r="D11" s="28"/>
      <c r="E11" s="28"/>
      <c r="F11" s="28"/>
      <c r="G11" s="37"/>
      <c r="H11" s="29"/>
      <c r="I11" s="29"/>
      <c r="J11" s="38"/>
      <c r="K11" s="28"/>
      <c r="L11" s="50">
        <f t="shared" ref="L11:L27" si="0">IF(G11&gt;H11,1,IF(G11&gt;J11,1,IF(I11="",0,IF(G11&gt;I11,1,0))))</f>
        <v>0</v>
      </c>
      <c r="M11" s="16"/>
      <c r="N11" s="18"/>
      <c r="O11" s="24"/>
      <c r="P11" s="18"/>
      <c r="Q11" s="18"/>
      <c r="R11" s="24"/>
      <c r="S11" s="16"/>
    </row>
    <row r="12" spans="1:19" x14ac:dyDescent="0.35">
      <c r="A12" s="23"/>
      <c r="B12" s="28" t="s">
        <v>23</v>
      </c>
      <c r="C12" s="28"/>
      <c r="D12" s="28"/>
      <c r="E12" s="28"/>
      <c r="F12" s="28"/>
      <c r="G12" s="37"/>
      <c r="H12" s="29"/>
      <c r="I12" s="29"/>
      <c r="J12" s="38"/>
      <c r="K12" s="28"/>
      <c r="L12" s="50">
        <f t="shared" si="0"/>
        <v>0</v>
      </c>
      <c r="M12" s="16"/>
      <c r="N12" s="18"/>
      <c r="O12" s="24"/>
      <c r="P12" s="18"/>
      <c r="Q12" s="18"/>
      <c r="R12" s="24"/>
      <c r="S12" s="16"/>
    </row>
    <row r="13" spans="1:19" x14ac:dyDescent="0.35">
      <c r="A13" s="23"/>
      <c r="B13" s="30" t="s">
        <v>24</v>
      </c>
      <c r="C13" s="28"/>
      <c r="D13" s="28"/>
      <c r="E13" s="28"/>
      <c r="F13" s="28"/>
      <c r="G13" s="37"/>
      <c r="H13" s="29"/>
      <c r="I13" s="29"/>
      <c r="J13" s="38"/>
      <c r="K13" s="28"/>
      <c r="L13" s="50">
        <f t="shared" si="0"/>
        <v>0</v>
      </c>
      <c r="M13" s="16"/>
      <c r="N13" s="18"/>
      <c r="O13" s="24"/>
      <c r="P13" s="18"/>
      <c r="Q13" s="18"/>
      <c r="R13" s="24"/>
      <c r="S13" s="16"/>
    </row>
    <row r="14" spans="1:19" x14ac:dyDescent="0.35">
      <c r="A14" s="23"/>
      <c r="B14" s="30" t="s">
        <v>25</v>
      </c>
      <c r="C14" s="28"/>
      <c r="D14" s="28"/>
      <c r="E14" s="28"/>
      <c r="F14" s="28"/>
      <c r="G14" s="37"/>
      <c r="H14" s="29"/>
      <c r="I14" s="29"/>
      <c r="J14" s="38"/>
      <c r="K14" s="28"/>
      <c r="L14" s="50">
        <f t="shared" si="0"/>
        <v>0</v>
      </c>
      <c r="M14" s="16"/>
      <c r="N14" s="18"/>
      <c r="O14" s="24"/>
      <c r="P14" s="18"/>
      <c r="Q14" s="18"/>
      <c r="R14" s="24"/>
      <c r="S14" s="16"/>
    </row>
    <row r="15" spans="1:19" x14ac:dyDescent="0.35">
      <c r="A15" s="23"/>
      <c r="B15" s="30" t="s">
        <v>26</v>
      </c>
      <c r="C15" s="28"/>
      <c r="D15" s="28"/>
      <c r="E15" s="28"/>
      <c r="F15" s="28"/>
      <c r="G15" s="37"/>
      <c r="H15" s="29"/>
      <c r="I15" s="29"/>
      <c r="J15" s="38"/>
      <c r="K15" s="28"/>
      <c r="L15" s="50">
        <f t="shared" si="0"/>
        <v>0</v>
      </c>
      <c r="M15" s="16"/>
      <c r="N15" s="18"/>
      <c r="O15" s="24"/>
      <c r="P15" s="18"/>
      <c r="Q15" s="18"/>
      <c r="R15" s="24"/>
      <c r="S15" s="16"/>
    </row>
    <row r="16" spans="1:19" x14ac:dyDescent="0.35">
      <c r="A16" s="23"/>
      <c r="B16" s="30" t="s">
        <v>27</v>
      </c>
      <c r="C16" s="28"/>
      <c r="D16" s="28"/>
      <c r="E16" s="28"/>
      <c r="F16" s="28"/>
      <c r="G16" s="37"/>
      <c r="H16" s="29"/>
      <c r="I16" s="29"/>
      <c r="J16" s="38"/>
      <c r="K16" s="28"/>
      <c r="L16" s="50">
        <f t="shared" si="0"/>
        <v>0</v>
      </c>
      <c r="M16" s="16"/>
      <c r="N16" s="18"/>
      <c r="O16" s="24"/>
      <c r="P16" s="18"/>
      <c r="Q16" s="18"/>
      <c r="R16" s="24"/>
      <c r="S16" s="16"/>
    </row>
    <row r="17" spans="1:19" x14ac:dyDescent="0.35">
      <c r="A17" s="23"/>
      <c r="B17" s="30" t="s">
        <v>28</v>
      </c>
      <c r="C17" s="28"/>
      <c r="D17" s="28"/>
      <c r="E17" s="28"/>
      <c r="F17" s="28"/>
      <c r="G17" s="37"/>
      <c r="H17" s="29"/>
      <c r="I17" s="29"/>
      <c r="J17" s="38"/>
      <c r="K17" s="28"/>
      <c r="L17" s="50">
        <f t="shared" si="0"/>
        <v>0</v>
      </c>
      <c r="M17" s="16"/>
      <c r="N17" s="18"/>
      <c r="O17" s="24"/>
      <c r="P17" s="18"/>
      <c r="Q17" s="18"/>
      <c r="R17" s="24"/>
      <c r="S17" s="16"/>
    </row>
    <row r="18" spans="1:19" x14ac:dyDescent="0.35">
      <c r="A18" s="23"/>
      <c r="B18" s="30" t="s">
        <v>29</v>
      </c>
      <c r="C18" s="28"/>
      <c r="D18" s="28"/>
      <c r="E18" s="28"/>
      <c r="F18" s="28"/>
      <c r="G18" s="37"/>
      <c r="H18" s="29"/>
      <c r="I18" s="29"/>
      <c r="J18" s="38"/>
      <c r="K18" s="28"/>
      <c r="L18" s="50">
        <f t="shared" si="0"/>
        <v>0</v>
      </c>
      <c r="M18" s="16"/>
      <c r="N18" s="18"/>
      <c r="O18" s="24"/>
      <c r="P18" s="18"/>
      <c r="Q18" s="18"/>
      <c r="R18" s="24"/>
      <c r="S18" s="16"/>
    </row>
    <row r="19" spans="1:19" x14ac:dyDescent="0.35">
      <c r="A19" s="23"/>
      <c r="B19" s="30" t="s">
        <v>30</v>
      </c>
      <c r="C19" s="28"/>
      <c r="D19" s="28"/>
      <c r="E19" s="28"/>
      <c r="F19" s="28"/>
      <c r="G19" s="37"/>
      <c r="H19" s="29"/>
      <c r="I19" s="29"/>
      <c r="J19" s="38"/>
      <c r="K19" s="28"/>
      <c r="L19" s="50">
        <f t="shared" si="0"/>
        <v>0</v>
      </c>
      <c r="M19" s="16"/>
      <c r="N19" s="19"/>
      <c r="O19" s="24"/>
      <c r="P19" s="19"/>
      <c r="Q19" s="19"/>
      <c r="R19" s="24"/>
      <c r="S19" s="16"/>
    </row>
    <row r="20" spans="1:19" x14ac:dyDescent="0.35">
      <c r="A20" s="23"/>
      <c r="B20" s="30" t="s">
        <v>31</v>
      </c>
      <c r="C20" s="28"/>
      <c r="D20" s="28"/>
      <c r="E20" s="28"/>
      <c r="F20" s="28"/>
      <c r="G20" s="39"/>
      <c r="H20" s="31"/>
      <c r="I20" s="31"/>
      <c r="J20" s="40"/>
      <c r="K20" s="28"/>
      <c r="L20" s="50">
        <f t="shared" si="0"/>
        <v>0</v>
      </c>
      <c r="M20" s="16"/>
      <c r="N20" s="19"/>
      <c r="O20" s="27"/>
      <c r="P20" s="19"/>
      <c r="Q20" s="19"/>
      <c r="R20" s="27"/>
      <c r="S20" s="16"/>
    </row>
    <row r="21" spans="1:19" x14ac:dyDescent="0.35">
      <c r="A21" s="23"/>
      <c r="B21" s="30" t="s">
        <v>32</v>
      </c>
      <c r="C21" s="28"/>
      <c r="D21" s="28"/>
      <c r="E21" s="28"/>
      <c r="F21" s="28"/>
      <c r="G21" s="41"/>
      <c r="H21" s="32"/>
      <c r="I21" s="32"/>
      <c r="J21" s="42"/>
      <c r="K21" s="28"/>
      <c r="L21" s="50">
        <f t="shared" si="0"/>
        <v>0</v>
      </c>
      <c r="M21" s="16"/>
      <c r="N21" s="19"/>
      <c r="O21" s="25"/>
      <c r="P21" s="19"/>
      <c r="Q21" s="19"/>
      <c r="R21" s="25"/>
      <c r="S21" s="16"/>
    </row>
    <row r="22" spans="1:19" x14ac:dyDescent="0.35">
      <c r="A22" s="23"/>
      <c r="B22" s="30" t="s">
        <v>33</v>
      </c>
      <c r="C22" s="28"/>
      <c r="D22" s="28"/>
      <c r="E22" s="28"/>
      <c r="F22" s="28"/>
      <c r="G22" s="41"/>
      <c r="H22" s="32"/>
      <c r="I22" s="32"/>
      <c r="J22" s="42"/>
      <c r="K22" s="28"/>
      <c r="L22" s="50">
        <f t="shared" si="0"/>
        <v>0</v>
      </c>
      <c r="M22" s="16"/>
      <c r="N22" s="16"/>
      <c r="O22" s="25"/>
      <c r="P22" s="16"/>
      <c r="Q22" s="16"/>
      <c r="R22" s="25"/>
      <c r="S22" s="16"/>
    </row>
    <row r="23" spans="1:19" x14ac:dyDescent="0.35">
      <c r="A23" s="23"/>
      <c r="B23" s="30" t="s">
        <v>58</v>
      </c>
      <c r="C23" s="28"/>
      <c r="D23" s="28"/>
      <c r="E23" s="28"/>
      <c r="F23" s="28"/>
      <c r="G23" s="41"/>
      <c r="H23" s="32"/>
      <c r="I23" s="32"/>
      <c r="J23" s="42"/>
      <c r="K23" s="28"/>
      <c r="L23" s="50">
        <f t="shared" si="0"/>
        <v>0</v>
      </c>
      <c r="M23" s="16"/>
      <c r="N23" s="18"/>
      <c r="O23" s="25"/>
      <c r="P23" s="18"/>
      <c r="Q23" s="18"/>
      <c r="R23" s="25"/>
      <c r="S23" s="16"/>
    </row>
    <row r="24" spans="1:19" x14ac:dyDescent="0.35">
      <c r="A24" s="23"/>
      <c r="B24" s="30" t="s">
        <v>35</v>
      </c>
      <c r="C24" s="28"/>
      <c r="D24" s="28"/>
      <c r="E24" s="28"/>
      <c r="F24" s="28"/>
      <c r="G24" s="43"/>
      <c r="H24" s="33"/>
      <c r="I24" s="31"/>
      <c r="J24" s="40"/>
      <c r="K24" s="28"/>
      <c r="L24" s="50">
        <f t="shared" si="0"/>
        <v>0</v>
      </c>
      <c r="M24" s="16"/>
      <c r="N24" s="18"/>
      <c r="O24" s="26"/>
      <c r="P24" s="18"/>
      <c r="Q24" s="18"/>
      <c r="R24" s="27"/>
      <c r="S24" s="16"/>
    </row>
    <row r="25" spans="1:19" x14ac:dyDescent="0.35">
      <c r="A25" s="23"/>
      <c r="B25" s="30" t="s">
        <v>36</v>
      </c>
      <c r="C25" s="28"/>
      <c r="D25" s="28"/>
      <c r="E25" s="28"/>
      <c r="F25" s="28"/>
      <c r="G25" s="43"/>
      <c r="H25" s="33"/>
      <c r="I25" s="31"/>
      <c r="J25" s="40"/>
      <c r="K25" s="28"/>
      <c r="L25" s="50">
        <f t="shared" si="0"/>
        <v>0</v>
      </c>
      <c r="M25" s="16"/>
      <c r="N25" s="18"/>
      <c r="O25" s="26"/>
      <c r="P25" s="18"/>
      <c r="Q25" s="18"/>
      <c r="R25" s="27"/>
      <c r="S25" s="16"/>
    </row>
    <row r="26" spans="1:19" x14ac:dyDescent="0.35">
      <c r="A26" s="23"/>
      <c r="B26" s="30" t="s">
        <v>37</v>
      </c>
      <c r="C26" s="28"/>
      <c r="D26" s="28"/>
      <c r="E26" s="28"/>
      <c r="F26" s="28"/>
      <c r="G26" s="43"/>
      <c r="H26" s="33"/>
      <c r="I26" s="31"/>
      <c r="J26" s="40"/>
      <c r="K26" s="28"/>
      <c r="L26" s="50">
        <f t="shared" si="0"/>
        <v>0</v>
      </c>
      <c r="M26" s="16"/>
      <c r="N26" s="18"/>
      <c r="O26" s="26"/>
      <c r="P26" s="18"/>
      <c r="Q26" s="18"/>
      <c r="R26" s="27"/>
      <c r="S26" s="16"/>
    </row>
    <row r="27" spans="1:19" ht="15" thickBot="1" x14ac:dyDescent="0.4">
      <c r="A27" s="23"/>
      <c r="B27" s="30" t="s">
        <v>38</v>
      </c>
      <c r="C27" s="28"/>
      <c r="D27" s="28"/>
      <c r="E27" s="28"/>
      <c r="F27" s="28"/>
      <c r="G27" s="44"/>
      <c r="H27" s="45"/>
      <c r="I27" s="46"/>
      <c r="J27" s="47"/>
      <c r="K27" s="28"/>
      <c r="L27" s="50">
        <f t="shared" si="0"/>
        <v>0</v>
      </c>
      <c r="M27" s="16"/>
      <c r="N27" s="18"/>
      <c r="O27" s="26"/>
      <c r="P27" s="18"/>
      <c r="Q27" s="18"/>
      <c r="R27" s="27"/>
      <c r="S27" s="16"/>
    </row>
    <row r="28" spans="1:19" x14ac:dyDescent="0.35">
      <c r="A28" s="2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6"/>
      <c r="N28" s="18"/>
      <c r="O28" s="18"/>
      <c r="P28" s="18"/>
      <c r="Q28" s="18"/>
      <c r="R28" s="18"/>
      <c r="S28" s="16"/>
    </row>
    <row r="29" spans="1:19" x14ac:dyDescent="0.35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20"/>
      <c r="L29" s="20"/>
      <c r="M29" s="16"/>
      <c r="N29" s="18"/>
      <c r="O29" s="18"/>
      <c r="P29" s="18"/>
      <c r="Q29" s="18"/>
      <c r="R29" s="18"/>
      <c r="S2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72AC-EC67-49BF-83F7-33E403EC19A0}">
  <dimension ref="A2:G47"/>
  <sheetViews>
    <sheetView zoomScaleNormal="100" workbookViewId="0">
      <selection activeCell="G39" sqref="G39"/>
    </sheetView>
  </sheetViews>
  <sheetFormatPr defaultRowHeight="14.5" x14ac:dyDescent="0.35"/>
  <cols>
    <col min="2" max="2" width="5.54296875" customWidth="1"/>
  </cols>
  <sheetData>
    <row r="2" spans="1:7" ht="15" thickBot="1" x14ac:dyDescent="0.4">
      <c r="A2" t="s">
        <v>60</v>
      </c>
    </row>
    <row r="3" spans="1:7" x14ac:dyDescent="0.35">
      <c r="B3" s="3"/>
      <c r="C3" s="4"/>
      <c r="D3" s="4"/>
      <c r="E3" s="4"/>
      <c r="F3" s="4"/>
      <c r="G3" s="5"/>
    </row>
    <row r="4" spans="1:7" x14ac:dyDescent="0.35">
      <c r="B4" s="6"/>
      <c r="C4" s="7"/>
      <c r="D4" s="7"/>
      <c r="E4" s="7"/>
      <c r="F4" s="7"/>
      <c r="G4" s="8"/>
    </row>
    <row r="5" spans="1:7" ht="15" thickBot="1" x14ac:dyDescent="0.4">
      <c r="B5" s="9"/>
      <c r="C5" s="10"/>
      <c r="D5" s="10"/>
      <c r="E5" s="10"/>
      <c r="F5" s="10"/>
      <c r="G5" s="11"/>
    </row>
    <row r="7" spans="1:7" x14ac:dyDescent="0.35">
      <c r="B7" t="s">
        <v>7</v>
      </c>
    </row>
    <row r="8" spans="1:7" x14ac:dyDescent="0.35">
      <c r="B8" t="s">
        <v>44</v>
      </c>
    </row>
    <row r="9" spans="1:7" ht="15" thickBot="1" x14ac:dyDescent="0.4">
      <c r="B9" t="s">
        <v>45</v>
      </c>
    </row>
    <row r="10" spans="1:7" x14ac:dyDescent="0.35">
      <c r="B10" s="48"/>
      <c r="C10" t="s">
        <v>4</v>
      </c>
    </row>
    <row r="11" spans="1:7" x14ac:dyDescent="0.35">
      <c r="B11" s="21"/>
      <c r="C11" t="s">
        <v>5</v>
      </c>
    </row>
    <row r="12" spans="1:7" ht="15" thickBot="1" x14ac:dyDescent="0.4">
      <c r="B12" s="22"/>
      <c r="C12" t="s">
        <v>6</v>
      </c>
    </row>
    <row r="14" spans="1:7" ht="15" thickBot="1" x14ac:dyDescent="0.4">
      <c r="A14" t="s">
        <v>61</v>
      </c>
    </row>
    <row r="15" spans="1:7" x14ac:dyDescent="0.35">
      <c r="B15" s="3"/>
      <c r="C15" s="4"/>
      <c r="D15" s="4"/>
      <c r="E15" s="4"/>
      <c r="F15" s="4"/>
      <c r="G15" s="5"/>
    </row>
    <row r="16" spans="1:7" x14ac:dyDescent="0.35">
      <c r="B16" s="6"/>
      <c r="C16" s="7"/>
      <c r="D16" s="7"/>
      <c r="E16" s="7"/>
      <c r="F16" s="7"/>
      <c r="G16" s="8"/>
    </row>
    <row r="17" spans="1:7" ht="15" thickBot="1" x14ac:dyDescent="0.4">
      <c r="B17" s="9"/>
      <c r="C17" s="10"/>
      <c r="D17" s="10"/>
      <c r="E17" s="10"/>
      <c r="F17" s="10"/>
      <c r="G17" s="11"/>
    </row>
    <row r="19" spans="1:7" x14ac:dyDescent="0.35">
      <c r="B19" t="s">
        <v>7</v>
      </c>
    </row>
    <row r="20" spans="1:7" x14ac:dyDescent="0.35">
      <c r="B20" t="s">
        <v>3</v>
      </c>
    </row>
    <row r="21" spans="1:7" ht="15" thickBot="1" x14ac:dyDescent="0.4">
      <c r="B21" t="s">
        <v>45</v>
      </c>
    </row>
    <row r="22" spans="1:7" x14ac:dyDescent="0.35">
      <c r="B22" s="48"/>
      <c r="C22" t="s">
        <v>4</v>
      </c>
    </row>
    <row r="23" spans="1:7" x14ac:dyDescent="0.35">
      <c r="B23" s="21"/>
      <c r="C23" t="s">
        <v>5</v>
      </c>
    </row>
    <row r="24" spans="1:7" ht="15" thickBot="1" x14ac:dyDescent="0.4">
      <c r="B24" s="22"/>
      <c r="C24" t="s">
        <v>6</v>
      </c>
    </row>
    <row r="26" spans="1:7" x14ac:dyDescent="0.35">
      <c r="A26" t="s">
        <v>62</v>
      </c>
    </row>
    <row r="28" spans="1:7" x14ac:dyDescent="0.35">
      <c r="B28" t="s">
        <v>18</v>
      </c>
    </row>
    <row r="29" spans="1:7" x14ac:dyDescent="0.35">
      <c r="B29" t="s">
        <v>19</v>
      </c>
    </row>
    <row r="30" spans="1:7" ht="15" thickBot="1" x14ac:dyDescent="0.4">
      <c r="B30" t="s">
        <v>45</v>
      </c>
    </row>
    <row r="31" spans="1:7" x14ac:dyDescent="0.35">
      <c r="B31" s="48"/>
      <c r="C31" t="s">
        <v>4</v>
      </c>
    </row>
    <row r="32" spans="1:7" x14ac:dyDescent="0.35">
      <c r="A32" s="2"/>
      <c r="B32" s="21"/>
      <c r="C32" t="s">
        <v>5</v>
      </c>
    </row>
    <row r="33" spans="1:3" ht="15" thickBot="1" x14ac:dyDescent="0.4">
      <c r="B33" s="22"/>
      <c r="C33" t="s">
        <v>6</v>
      </c>
    </row>
    <row r="35" spans="1:3" x14ac:dyDescent="0.35">
      <c r="B35" t="s">
        <v>20</v>
      </c>
    </row>
    <row r="36" spans="1:3" ht="15" thickBot="1" x14ac:dyDescent="0.4">
      <c r="B36" t="s">
        <v>45</v>
      </c>
    </row>
    <row r="37" spans="1:3" x14ac:dyDescent="0.35">
      <c r="B37" s="48"/>
      <c r="C37" t="s">
        <v>4</v>
      </c>
    </row>
    <row r="38" spans="1:3" x14ac:dyDescent="0.35">
      <c r="B38" s="21"/>
      <c r="C38" t="s">
        <v>5</v>
      </c>
    </row>
    <row r="39" spans="1:3" ht="15" thickBot="1" x14ac:dyDescent="0.4">
      <c r="B39" s="22"/>
      <c r="C39" t="s">
        <v>6</v>
      </c>
    </row>
    <row r="41" spans="1:3" x14ac:dyDescent="0.35">
      <c r="A41" t="s">
        <v>63</v>
      </c>
    </row>
    <row r="42" spans="1:3" x14ac:dyDescent="0.35">
      <c r="A42" s="15"/>
    </row>
    <row r="43" spans="1:3" x14ac:dyDescent="0.35">
      <c r="B43" t="s">
        <v>51</v>
      </c>
    </row>
    <row r="44" spans="1:3" ht="15" thickBot="1" x14ac:dyDescent="0.4">
      <c r="B44" t="s">
        <v>45</v>
      </c>
    </row>
    <row r="45" spans="1:3" x14ac:dyDescent="0.35">
      <c r="B45" s="48"/>
      <c r="C45" t="s">
        <v>4</v>
      </c>
    </row>
    <row r="46" spans="1:3" x14ac:dyDescent="0.35">
      <c r="B46" s="21"/>
      <c r="C46" t="s">
        <v>5</v>
      </c>
    </row>
    <row r="47" spans="1:3" ht="15" thickBot="1" x14ac:dyDescent="0.4">
      <c r="B47" s="22"/>
      <c r="C47" t="s">
        <v>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BDA3-41BF-48D2-905D-49AC5039FE0F}">
  <dimension ref="A2:G19"/>
  <sheetViews>
    <sheetView zoomScaleNormal="100" workbookViewId="0">
      <selection activeCell="G21" sqref="G21"/>
    </sheetView>
  </sheetViews>
  <sheetFormatPr defaultRowHeight="14.5" x14ac:dyDescent="0.35"/>
  <cols>
    <col min="2" max="2" width="5.54296875" customWidth="1"/>
  </cols>
  <sheetData>
    <row r="2" spans="1:7" ht="15" thickBot="1" x14ac:dyDescent="0.4">
      <c r="A2" t="s">
        <v>57</v>
      </c>
    </row>
    <row r="3" spans="1:7" x14ac:dyDescent="0.35">
      <c r="B3" s="3"/>
      <c r="C3" s="4"/>
      <c r="D3" s="4"/>
      <c r="E3" s="4"/>
      <c r="F3" s="4"/>
      <c r="G3" s="5"/>
    </row>
    <row r="4" spans="1:7" x14ac:dyDescent="0.35">
      <c r="B4" s="6"/>
      <c r="C4" s="7"/>
      <c r="D4" s="7"/>
      <c r="E4" s="7"/>
      <c r="F4" s="7"/>
      <c r="G4" s="8"/>
    </row>
    <row r="5" spans="1:7" ht="15" thickBot="1" x14ac:dyDescent="0.4">
      <c r="B5" s="9"/>
      <c r="C5" s="10"/>
      <c r="D5" s="10"/>
      <c r="E5" s="10"/>
      <c r="F5" s="10"/>
      <c r="G5" s="11"/>
    </row>
    <row r="7" spans="1:7" x14ac:dyDescent="0.35">
      <c r="B7" t="s">
        <v>12</v>
      </c>
    </row>
    <row r="8" spans="1:7" ht="15" thickBot="1" x14ac:dyDescent="0.4">
      <c r="B8" t="s">
        <v>45</v>
      </c>
    </row>
    <row r="9" spans="1:7" x14ac:dyDescent="0.35">
      <c r="B9" s="48"/>
      <c r="C9" t="s">
        <v>4</v>
      </c>
    </row>
    <row r="10" spans="1:7" x14ac:dyDescent="0.35">
      <c r="B10" s="21"/>
      <c r="C10" t="s">
        <v>5</v>
      </c>
    </row>
    <row r="11" spans="1:7" x14ac:dyDescent="0.35">
      <c r="B11" s="21"/>
      <c r="C11" t="s">
        <v>6</v>
      </c>
    </row>
    <row r="12" spans="1:7" ht="15" thickBot="1" x14ac:dyDescent="0.4">
      <c r="B12" s="22"/>
      <c r="C12" t="s">
        <v>46</v>
      </c>
    </row>
    <row r="14" spans="1:7" x14ac:dyDescent="0.35">
      <c r="B14" t="s">
        <v>8</v>
      </c>
    </row>
    <row r="15" spans="1:7" ht="15" thickBot="1" x14ac:dyDescent="0.4">
      <c r="B15" t="s">
        <v>45</v>
      </c>
    </row>
    <row r="16" spans="1:7" x14ac:dyDescent="0.35">
      <c r="B16" s="48"/>
      <c r="C16" t="s">
        <v>9</v>
      </c>
    </row>
    <row r="17" spans="2:3" x14ac:dyDescent="0.35">
      <c r="B17" s="21"/>
      <c r="C17" t="s">
        <v>10</v>
      </c>
    </row>
    <row r="18" spans="2:3" x14ac:dyDescent="0.35">
      <c r="B18" s="21"/>
      <c r="C18" t="s">
        <v>11</v>
      </c>
    </row>
    <row r="19" spans="2:3" ht="15" thickBot="1" x14ac:dyDescent="0.4">
      <c r="B19" s="22"/>
      <c r="C19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60FA-6D84-4A57-A5FF-5208A5AFB637}">
  <dimension ref="A2:F43"/>
  <sheetViews>
    <sheetView zoomScaleNormal="100" workbookViewId="0">
      <selection activeCell="F14" sqref="F14"/>
    </sheetView>
  </sheetViews>
  <sheetFormatPr defaultRowHeight="14.5" x14ac:dyDescent="0.35"/>
  <cols>
    <col min="2" max="2" width="40.54296875" customWidth="1"/>
    <col min="3" max="3" width="5.81640625" bestFit="1" customWidth="1"/>
    <col min="5" max="5" width="12.6328125" style="12" bestFit="1" customWidth="1"/>
  </cols>
  <sheetData>
    <row r="2" spans="1:5" x14ac:dyDescent="0.35">
      <c r="A2" t="s">
        <v>56</v>
      </c>
    </row>
    <row r="4" spans="1:5" x14ac:dyDescent="0.35">
      <c r="A4" s="2" t="s">
        <v>52</v>
      </c>
      <c r="E4" s="14" t="s">
        <v>13</v>
      </c>
    </row>
    <row r="5" spans="1:5" x14ac:dyDescent="0.35">
      <c r="B5" s="28" t="s">
        <v>39</v>
      </c>
      <c r="C5" s="49">
        <f>'1 Quantitative'!L10</f>
        <v>0</v>
      </c>
    </row>
    <row r="6" spans="1:5" x14ac:dyDescent="0.35">
      <c r="B6" s="28" t="s">
        <v>40</v>
      </c>
      <c r="C6" s="49">
        <f>'1 Quantitative'!L11</f>
        <v>0</v>
      </c>
    </row>
    <row r="7" spans="1:5" x14ac:dyDescent="0.35">
      <c r="B7" s="28" t="s">
        <v>23</v>
      </c>
      <c r="C7" s="49">
        <f>'1 Quantitative'!L12</f>
        <v>0</v>
      </c>
    </row>
    <row r="8" spans="1:5" x14ac:dyDescent="0.35">
      <c r="B8" s="30" t="s">
        <v>24</v>
      </c>
      <c r="C8" s="49">
        <f>'1 Quantitative'!L13</f>
        <v>0</v>
      </c>
    </row>
    <row r="9" spans="1:5" x14ac:dyDescent="0.35">
      <c r="B9" s="30" t="s">
        <v>25</v>
      </c>
      <c r="C9" s="49">
        <f>'1 Quantitative'!L14</f>
        <v>0</v>
      </c>
    </row>
    <row r="10" spans="1:5" x14ac:dyDescent="0.35">
      <c r="B10" s="30" t="s">
        <v>26</v>
      </c>
      <c r="C10" s="49">
        <f>'1 Quantitative'!L15</f>
        <v>0</v>
      </c>
    </row>
    <row r="11" spans="1:5" x14ac:dyDescent="0.35">
      <c r="B11" s="30" t="s">
        <v>27</v>
      </c>
      <c r="C11" s="49">
        <f>'1 Quantitative'!L16</f>
        <v>0</v>
      </c>
    </row>
    <row r="12" spans="1:5" x14ac:dyDescent="0.35">
      <c r="B12" s="30" t="s">
        <v>28</v>
      </c>
      <c r="C12" s="49">
        <f>'1 Quantitative'!L17</f>
        <v>0</v>
      </c>
    </row>
    <row r="13" spans="1:5" x14ac:dyDescent="0.35">
      <c r="B13" s="30" t="s">
        <v>29</v>
      </c>
      <c r="C13" s="49">
        <f>'1 Quantitative'!L18</f>
        <v>0</v>
      </c>
    </row>
    <row r="14" spans="1:5" x14ac:dyDescent="0.35">
      <c r="B14" s="30" t="s">
        <v>30</v>
      </c>
      <c r="C14" s="49">
        <f>'1 Quantitative'!L19</f>
        <v>0</v>
      </c>
    </row>
    <row r="15" spans="1:5" x14ac:dyDescent="0.35">
      <c r="B15" s="30" t="s">
        <v>31</v>
      </c>
      <c r="C15" s="49">
        <f>'1 Quantitative'!L20</f>
        <v>0</v>
      </c>
    </row>
    <row r="16" spans="1:5" x14ac:dyDescent="0.35">
      <c r="B16" s="30" t="s">
        <v>32</v>
      </c>
      <c r="C16" s="49">
        <f>'1 Quantitative'!L21</f>
        <v>0</v>
      </c>
    </row>
    <row r="17" spans="1:5" x14ac:dyDescent="0.35">
      <c r="B17" s="30" t="s">
        <v>33</v>
      </c>
      <c r="C17" s="49">
        <f>'1 Quantitative'!L22</f>
        <v>0</v>
      </c>
    </row>
    <row r="18" spans="1:5" x14ac:dyDescent="0.35">
      <c r="B18" s="30" t="s">
        <v>34</v>
      </c>
      <c r="C18" s="49">
        <f>'1 Quantitative'!L23</f>
        <v>0</v>
      </c>
    </row>
    <row r="19" spans="1:5" x14ac:dyDescent="0.35">
      <c r="B19" s="30" t="s">
        <v>35</v>
      </c>
      <c r="C19" s="49">
        <f>'1 Quantitative'!L24</f>
        <v>0</v>
      </c>
    </row>
    <row r="20" spans="1:5" x14ac:dyDescent="0.35">
      <c r="B20" s="30" t="s">
        <v>36</v>
      </c>
      <c r="C20" s="49">
        <f>'1 Quantitative'!L25</f>
        <v>0</v>
      </c>
    </row>
    <row r="21" spans="1:5" x14ac:dyDescent="0.35">
      <c r="B21" s="30" t="s">
        <v>37</v>
      </c>
      <c r="C21" s="49">
        <f>'1 Quantitative'!L26</f>
        <v>0</v>
      </c>
    </row>
    <row r="22" spans="1:5" x14ac:dyDescent="0.35">
      <c r="B22" s="30" t="s">
        <v>38</v>
      </c>
      <c r="C22" s="49">
        <f>'1 Quantitative'!L27</f>
        <v>0</v>
      </c>
    </row>
    <row r="23" spans="1:5" x14ac:dyDescent="0.35">
      <c r="B23" t="s">
        <v>43</v>
      </c>
      <c r="C23">
        <f>SUM(C5:C22)</f>
        <v>0</v>
      </c>
      <c r="D23" s="1">
        <f>C23/18</f>
        <v>0</v>
      </c>
      <c r="E23" s="12" t="str">
        <f>IF(C23&gt;=10,"high",IF(D23&gt;=5,"moderate","low"))</f>
        <v>low</v>
      </c>
    </row>
    <row r="25" spans="1:5" x14ac:dyDescent="0.35">
      <c r="A25" s="2" t="s">
        <v>53</v>
      </c>
      <c r="E25" s="14" t="s">
        <v>13</v>
      </c>
    </row>
    <row r="26" spans="1:5" x14ac:dyDescent="0.35">
      <c r="B26" t="s">
        <v>14</v>
      </c>
    </row>
    <row r="27" spans="1:5" x14ac:dyDescent="0.35">
      <c r="B27" s="49" t="str">
        <f>IF('2 Qualitative'!B10="x",'2 Qualitative'!C10,IF('2 Qualitative'!B11="x",'2 Qualitative'!C11,IF('2 Qualitative'!B12="x",'2 Qualitative'!C12,"COMPLETE STEP 2A")))</f>
        <v>COMPLETE STEP 2A</v>
      </c>
      <c r="D27" t="str">
        <f>IF(B27="Significant",2,IF(B27="Moderate",1,IF(B27="Low",0,"N/A")))</f>
        <v>N/A</v>
      </c>
      <c r="E27" s="12" t="str">
        <f>IF(D27&gt;=2,"high",IF(D27&gt;=1,"moderate","low"))</f>
        <v>high</v>
      </c>
    </row>
    <row r="28" spans="1:5" x14ac:dyDescent="0.35">
      <c r="B28" t="s">
        <v>15</v>
      </c>
    </row>
    <row r="29" spans="1:5" x14ac:dyDescent="0.35">
      <c r="B29" s="49" t="str">
        <f>IF('2 Qualitative'!B22="x",'2 Qualitative'!C22,IF('2 Qualitative'!B23="x",'2 Qualitative'!C23,IF('2 Qualitative'!B24="x",'2 Qualitative'!C24,"COMPLETE STEP 2B")))</f>
        <v>COMPLETE STEP 2B</v>
      </c>
      <c r="D29" t="str">
        <f>IF(B29="Significant",2,IF(B29="Moderate",1,IF(B29="Low",0,"N/A")))</f>
        <v>N/A</v>
      </c>
      <c r="E29" s="12" t="str">
        <f>IF(D29&gt;=2,"high",IF(D29&gt;=1,"moderate","low"))</f>
        <v>high</v>
      </c>
    </row>
    <row r="30" spans="1:5" x14ac:dyDescent="0.35">
      <c r="B30" t="s">
        <v>21</v>
      </c>
    </row>
    <row r="31" spans="1:5" x14ac:dyDescent="0.35">
      <c r="B31" s="49" t="str">
        <f>IF('2 Qualitative'!B31="x",'2 Qualitative'!C31,IF('2 Qualitative'!B32="x",'2 Qualitative'!C32,IF('2 Qualitative'!B33="x",'2 Qualitative'!C33,"COMPLETE STEP 2C")))</f>
        <v>COMPLETE STEP 2C</v>
      </c>
      <c r="D31" t="str">
        <f>IF(B31="Significant",2,IF(B31="Moderate",1,IF(B31="Low",0,"N/A")))</f>
        <v>N/A</v>
      </c>
      <c r="E31" s="12" t="str">
        <f>IF(D31&gt;=2,"high",IF(D31&gt;=1,"moderate","low"))</f>
        <v>high</v>
      </c>
    </row>
    <row r="32" spans="1:5" x14ac:dyDescent="0.35">
      <c r="B32" t="s">
        <v>22</v>
      </c>
    </row>
    <row r="33" spans="1:6" x14ac:dyDescent="0.35">
      <c r="B33" s="49" t="str">
        <f>IF('2 Qualitative'!B37="x",'2 Qualitative'!C37,IF('2 Qualitative'!B38="x",'2 Qualitative'!C38,IF('2 Qualitative'!B39="x",'2 Qualitative'!C39,"COMPLETE STEP 2C")))</f>
        <v>COMPLETE STEP 2C</v>
      </c>
      <c r="D33" t="str">
        <f>IF(B33="Significant",2,IF(B33="Moderate",1,IF(B33="Low",0,"N/A")))</f>
        <v>N/A</v>
      </c>
      <c r="E33" s="12" t="str">
        <f>IF(D33&gt;=2,"high",IF(D33&gt;=1,"moderate","low"))</f>
        <v>high</v>
      </c>
    </row>
    <row r="34" spans="1:6" x14ac:dyDescent="0.35">
      <c r="B34" t="s">
        <v>54</v>
      </c>
    </row>
    <row r="35" spans="1:6" x14ac:dyDescent="0.35">
      <c r="B35" s="49" t="str">
        <f>IF('2 Qualitative'!B45="x",'2 Qualitative'!C45,IF('2 Qualitative'!B46="x",'2 Qualitative'!C46,IF('2 Qualitative'!B47="x",'2 Qualitative'!C47,"COMPLETE STEP 2D")))</f>
        <v>COMPLETE STEP 2D</v>
      </c>
      <c r="D35" t="str">
        <f>IF(B35="Significant",2,IF(B35="Moderate",1,IF(B35="Low",0,"N/A")))</f>
        <v>N/A</v>
      </c>
      <c r="E35" s="12" t="str">
        <f>IF(D35&gt;=2,"high",IF(D35&gt;=1,"moderate","low"))</f>
        <v>high</v>
      </c>
    </row>
    <row r="37" spans="1:6" x14ac:dyDescent="0.35">
      <c r="A37" s="2" t="s">
        <v>55</v>
      </c>
      <c r="E37" s="14" t="s">
        <v>13</v>
      </c>
    </row>
    <row r="38" spans="1:6" x14ac:dyDescent="0.35">
      <c r="B38" t="s">
        <v>16</v>
      </c>
    </row>
    <row r="39" spans="1:6" x14ac:dyDescent="0.35">
      <c r="B39" s="49" t="str">
        <f>IF('3 Engagement'!B9="x","Significant",IF('3 Engagement'!B10="x","Moderate",IF('3 Engagement'!B11="x","Not much",IF('3 Engagement'!B12="x","Unknown","COMPLETE STEP 3"))))</f>
        <v>COMPLETE STEP 3</v>
      </c>
      <c r="D39" t="str">
        <f>IF(B39="Significant",0,IF(B39="Moderate",1,IF(B39="Not much",2,IF(B39="Unknown",2,"N/A"))))</f>
        <v>N/A</v>
      </c>
      <c r="E39" s="12" t="str">
        <f>IF(D39&gt;=2,"high",IF(D39&gt;=1,"moderate","low"))</f>
        <v>high</v>
      </c>
      <c r="F39" s="15"/>
    </row>
    <row r="40" spans="1:6" x14ac:dyDescent="0.35">
      <c r="B40" t="s">
        <v>17</v>
      </c>
    </row>
    <row r="41" spans="1:6" x14ac:dyDescent="0.35">
      <c r="B41" s="49" t="str">
        <f>IF('3 Engagement'!B16="x",'3 Engagement'!C16,IF('3 Engagement'!B17="x",'3 Engagement'!C17,IF('3 Engagement'!B18="x",'3 Engagement'!C18,IF('3 Engagement'!B19="x",'3 Engagement'!C19,"COMPLETE STEP 3"))))</f>
        <v>COMPLETE STEP 3</v>
      </c>
      <c r="D41" t="str">
        <f>IF(B41="Very; strong support",0,IF(B41="Some support",1,IF(B41="Limited knowledge or support",2,IF(B41="Unknown",2,"N/A"))))</f>
        <v>N/A</v>
      </c>
      <c r="E41" s="12" t="str">
        <f>IF(D41&gt;=2,"high",IF(D41&gt;=1,"moderate","low"))</f>
        <v>high</v>
      </c>
    </row>
    <row r="43" spans="1:6" s="2" customFormat="1" x14ac:dyDescent="0.35">
      <c r="D43" s="13"/>
      <c r="E43" s="1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Quantitative</vt:lpstr>
      <vt:lpstr>2 Qualitative</vt:lpstr>
      <vt:lpstr>3 Engagement</vt:lpstr>
      <vt:lpstr>4 Review of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Dean</dc:creator>
  <cp:lastModifiedBy>Bob Dean</cp:lastModifiedBy>
  <dcterms:created xsi:type="dcterms:W3CDTF">2021-10-23T14:21:08Z</dcterms:created>
  <dcterms:modified xsi:type="dcterms:W3CDTF">2022-08-17T21:20:25Z</dcterms:modified>
</cp:coreProperties>
</file>